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19\Доп.материалы 2018\"/>
    </mc:Choice>
  </mc:AlternateContent>
  <bookViews>
    <workbookView xWindow="240" yWindow="135" windowWidth="20115" windowHeight="9015"/>
  </bookViews>
  <sheets>
    <sheet name="Сводная справка об исполнении_6" sheetId="2" r:id="rId1"/>
  </sheets>
  <calcPr calcId="152511"/>
</workbook>
</file>

<file path=xl/calcChain.xml><?xml version="1.0" encoding="utf-8"?>
<calcChain xmlns="http://schemas.openxmlformats.org/spreadsheetml/2006/main">
  <c r="W9" i="2" l="1"/>
  <c r="W10" i="2"/>
  <c r="W11" i="2"/>
  <c r="W12" i="2"/>
  <c r="W13" i="2"/>
  <c r="W15" i="2"/>
  <c r="W17" i="2"/>
  <c r="W19" i="2"/>
  <c r="W20" i="2"/>
  <c r="W21" i="2"/>
  <c r="W22" i="2"/>
  <c r="W23" i="2"/>
  <c r="W25" i="2"/>
  <c r="W26" i="2"/>
  <c r="W27" i="2"/>
  <c r="W29" i="2"/>
  <c r="W30" i="2"/>
  <c r="W31" i="2"/>
  <c r="W32" i="2"/>
  <c r="W33" i="2"/>
  <c r="W35" i="2"/>
  <c r="W37" i="2"/>
  <c r="W38" i="2"/>
  <c r="W39" i="2"/>
  <c r="W40" i="2"/>
  <c r="W41" i="2"/>
  <c r="W43" i="2"/>
  <c r="W44" i="2"/>
  <c r="W46" i="2"/>
  <c r="W48" i="2"/>
  <c r="W8" i="2"/>
  <c r="P49" i="2"/>
  <c r="Q49" i="2"/>
  <c r="R49" i="2"/>
  <c r="S49" i="2"/>
  <c r="U49" i="2"/>
  <c r="V49" i="2"/>
  <c r="P47" i="2"/>
  <c r="Q47" i="2"/>
  <c r="R47" i="2"/>
  <c r="S47" i="2"/>
  <c r="U47" i="2"/>
  <c r="V47" i="2"/>
  <c r="P45" i="2"/>
  <c r="Q45" i="2"/>
  <c r="R45" i="2"/>
  <c r="S45" i="2"/>
  <c r="U45" i="2"/>
  <c r="V45" i="2"/>
  <c r="P42" i="2"/>
  <c r="Q42" i="2"/>
  <c r="R42" i="2"/>
  <c r="S42" i="2"/>
  <c r="U42" i="2"/>
  <c r="V42" i="2"/>
  <c r="P36" i="2"/>
  <c r="Q36" i="2"/>
  <c r="R36" i="2"/>
  <c r="S36" i="2"/>
  <c r="U36" i="2"/>
  <c r="V36" i="2"/>
  <c r="P34" i="2"/>
  <c r="Q34" i="2"/>
  <c r="R34" i="2"/>
  <c r="S34" i="2"/>
  <c r="U34" i="2"/>
  <c r="V34" i="2"/>
  <c r="P28" i="2"/>
  <c r="Q28" i="2"/>
  <c r="R28" i="2"/>
  <c r="S28" i="2"/>
  <c r="U28" i="2"/>
  <c r="V28" i="2"/>
  <c r="O28" i="2"/>
  <c r="P24" i="2"/>
  <c r="Q24" i="2"/>
  <c r="R24" i="2"/>
  <c r="S24" i="2"/>
  <c r="U24" i="2"/>
  <c r="V24" i="2"/>
  <c r="P18" i="2"/>
  <c r="Q18" i="2"/>
  <c r="R18" i="2"/>
  <c r="S18" i="2"/>
  <c r="U18" i="2"/>
  <c r="V18" i="2"/>
  <c r="P16" i="2"/>
  <c r="Q16" i="2"/>
  <c r="R16" i="2"/>
  <c r="S16" i="2"/>
  <c r="U16" i="2"/>
  <c r="V16" i="2"/>
  <c r="P14" i="2"/>
  <c r="Q14" i="2"/>
  <c r="R14" i="2"/>
  <c r="S14" i="2"/>
  <c r="U14" i="2"/>
  <c r="V14" i="2"/>
  <c r="W28" i="2" l="1"/>
  <c r="O18" i="2" l="1"/>
  <c r="W18" i="2" s="1"/>
  <c r="O16" i="2"/>
  <c r="W16" i="2" s="1"/>
  <c r="V50" i="2"/>
  <c r="U50" i="2"/>
  <c r="P50" i="2"/>
  <c r="Q50" i="2"/>
  <c r="R50" i="2"/>
  <c r="S50" i="2"/>
  <c r="O24" i="2" l="1"/>
  <c r="W24" i="2" s="1"/>
  <c r="O14" i="2" l="1"/>
  <c r="W14" i="2" s="1"/>
  <c r="O34" i="2"/>
  <c r="W34" i="2" s="1"/>
  <c r="O36" i="2"/>
  <c r="W36" i="2" s="1"/>
  <c r="O42" i="2"/>
  <c r="W42" i="2" s="1"/>
  <c r="O45" i="2"/>
  <c r="W45" i="2" s="1"/>
  <c r="O47" i="2"/>
  <c r="W47" i="2" s="1"/>
  <c r="O49" i="2"/>
  <c r="W49" i="2" s="1"/>
  <c r="O50" i="2" l="1"/>
  <c r="W50" i="2" s="1"/>
</calcChain>
</file>

<file path=xl/sharedStrings.xml><?xml version="1.0" encoding="utf-8"?>
<sst xmlns="http://schemas.openxmlformats.org/spreadsheetml/2006/main" count="35" uniqueCount="35">
  <si>
    <t xml:space="preserve"> </t>
  </si>
  <si>
    <t>Мероприятие</t>
  </si>
  <si>
    <t>Код субсидии</t>
  </si>
  <si>
    <t>Код целевых средств</t>
  </si>
  <si>
    <t>Тип средств</t>
  </si>
  <si>
    <t>СубКЭСР</t>
  </si>
  <si>
    <t>КЭСР</t>
  </si>
  <si>
    <t>КВР</t>
  </si>
  <si>
    <t>КЦСР</t>
  </si>
  <si>
    <t>КФСР</t>
  </si>
  <si>
    <t>КВСР</t>
  </si>
  <si>
    <t>Классификация</t>
  </si>
  <si>
    <t>Лицевой счет</t>
  </si>
  <si>
    <t>Сводная справка об исполнении бюджета по ПБС</t>
  </si>
  <si>
    <t>Итого по 0100</t>
  </si>
  <si>
    <t>Итого по 0200</t>
  </si>
  <si>
    <t>Итого по 0400</t>
  </si>
  <si>
    <t>Итого по 0500</t>
  </si>
  <si>
    <t>Итого по 0700</t>
  </si>
  <si>
    <t>Итого по 0800</t>
  </si>
  <si>
    <t>Итого по 1000</t>
  </si>
  <si>
    <t>Итого по 1100</t>
  </si>
  <si>
    <t>Итого по 1400</t>
  </si>
  <si>
    <t>Итого по 1300</t>
  </si>
  <si>
    <t>Итого по 0300</t>
  </si>
  <si>
    <t>на __.12.2018</t>
  </si>
  <si>
    <t>Кассовый план на 2019 год  собств</t>
  </si>
  <si>
    <t>субвенц</t>
  </si>
  <si>
    <t>субв ФБ</t>
  </si>
  <si>
    <t>СУБС</t>
  </si>
  <si>
    <t>субс ФБ</t>
  </si>
  <si>
    <t>ИМБТ</t>
  </si>
  <si>
    <t>ИМБТ ФБ</t>
  </si>
  <si>
    <t>ВСЕГО</t>
  </si>
  <si>
    <t>УГФ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</si>
</sst>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5" formatCode="000"/>
    <numFmt numFmtId="166" formatCode="00\.00\.00"/>
    <numFmt numFmtId="167" formatCode="000\.00\.0000"/>
    <numFmt numFmtId="168" formatCode="000\.000\.000"/>
    <numFmt numFmtId="169" formatCode="000\.00\.00"/>
    <numFmt numFmtId="170" formatCode="0000000000"/>
    <numFmt numFmtId="171" formatCode="0000"/>
    <numFmt numFmtId="172" formatCode="000\.00\.000\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0" fontId="1" fillId="0" borderId="2" xfId="1" applyFont="1" applyFill="1" applyBorder="1" applyAlignment="1" applyProtection="1">
      <protection hidden="1"/>
    </xf>
    <xf numFmtId="0" fontId="1" fillId="0" borderId="3" xfId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Border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172" fontId="3" fillId="0" borderId="6" xfId="1" applyNumberFormat="1" applyFont="1" applyFill="1" applyBorder="1" applyAlignment="1" applyProtection="1">
      <alignment horizontal="left"/>
      <protection hidden="1"/>
    </xf>
    <xf numFmtId="164" fontId="3" fillId="0" borderId="8" xfId="1" applyNumberFormat="1" applyFont="1" applyFill="1" applyBorder="1" applyAlignment="1" applyProtection="1">
      <protection hidden="1"/>
    </xf>
    <xf numFmtId="165" fontId="3" fillId="0" borderId="8" xfId="1" applyNumberFormat="1" applyFont="1" applyFill="1" applyBorder="1" applyAlignment="1" applyProtection="1">
      <protection hidden="1"/>
    </xf>
    <xf numFmtId="166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9" fontId="3" fillId="0" borderId="8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71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wrapText="1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172" fontId="3" fillId="0" borderId="7" xfId="1" applyNumberFormat="1" applyFont="1" applyFill="1" applyBorder="1" applyAlignment="1" applyProtection="1">
      <alignment horizontal="left"/>
      <protection hidden="1"/>
    </xf>
    <xf numFmtId="164" fontId="3" fillId="0" borderId="11" xfId="1" applyNumberFormat="1" applyFont="1" applyFill="1" applyBorder="1" applyAlignment="1" applyProtection="1">
      <protection hidden="1"/>
    </xf>
    <xf numFmtId="165" fontId="3" fillId="0" borderId="11" xfId="1" applyNumberFormat="1" applyFont="1" applyFill="1" applyBorder="1" applyAlignment="1" applyProtection="1">
      <protection hidden="1"/>
    </xf>
    <xf numFmtId="166" fontId="3" fillId="0" borderId="11" xfId="1" applyNumberFormat="1" applyFont="1" applyFill="1" applyBorder="1" applyAlignment="1" applyProtection="1">
      <alignment wrapText="1"/>
      <protection hidden="1"/>
    </xf>
    <xf numFmtId="167" fontId="3" fillId="0" borderId="11" xfId="1" applyNumberFormat="1" applyFont="1" applyFill="1" applyBorder="1" applyAlignment="1" applyProtection="1">
      <alignment wrapText="1"/>
      <protection hidden="1"/>
    </xf>
    <xf numFmtId="168" fontId="3" fillId="0" borderId="11" xfId="1" applyNumberFormat="1" applyFont="1" applyFill="1" applyBorder="1" applyAlignment="1" applyProtection="1">
      <alignment wrapText="1"/>
      <protection hidden="1"/>
    </xf>
    <xf numFmtId="169" fontId="3" fillId="0" borderId="11" xfId="1" applyNumberFormat="1" applyFont="1" applyFill="1" applyBorder="1" applyAlignment="1" applyProtection="1">
      <alignment wrapText="1"/>
      <protection hidden="1"/>
    </xf>
    <xf numFmtId="165" fontId="3" fillId="0" borderId="11" xfId="1" applyNumberFormat="1" applyFont="1" applyFill="1" applyBorder="1" applyAlignment="1" applyProtection="1">
      <alignment wrapText="1"/>
      <protection hidden="1"/>
    </xf>
    <xf numFmtId="170" fontId="3" fillId="0" borderId="11" xfId="1" applyNumberFormat="1" applyFont="1" applyFill="1" applyBorder="1" applyAlignment="1" applyProtection="1">
      <alignment wrapText="1"/>
      <protection hidden="1"/>
    </xf>
    <xf numFmtId="171" fontId="3" fillId="0" borderId="12" xfId="1" applyNumberFormat="1" applyFont="1" applyFill="1" applyBorder="1" applyAlignment="1" applyProtection="1">
      <alignment wrapText="1"/>
      <protection hidden="1"/>
    </xf>
    <xf numFmtId="165" fontId="3" fillId="0" borderId="10" xfId="1" applyNumberFormat="1" applyFont="1" applyFill="1" applyBorder="1" applyAlignment="1" applyProtection="1">
      <alignment wrapText="1"/>
      <protection hidden="1"/>
    </xf>
    <xf numFmtId="0" fontId="3" fillId="0" borderId="10" xfId="1" applyNumberFormat="1" applyFont="1" applyFill="1" applyBorder="1" applyAlignment="1" applyProtection="1">
      <alignment wrapText="1"/>
      <protection hidden="1"/>
    </xf>
    <xf numFmtId="172" fontId="3" fillId="0" borderId="10" xfId="1" applyNumberFormat="1" applyFont="1" applyFill="1" applyBorder="1" applyAlignment="1" applyProtection="1">
      <alignment horizontal="left"/>
      <protection hidden="1"/>
    </xf>
    <xf numFmtId="0" fontId="2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3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5" xfId="1" applyBorder="1" applyProtection="1">
      <protection hidden="1"/>
    </xf>
    <xf numFmtId="0" fontId="1" fillId="0" borderId="15" xfId="1" applyNumberFormat="1" applyFont="1" applyFill="1" applyBorder="1" applyAlignment="1" applyProtection="1">
      <protection hidden="1"/>
    </xf>
    <xf numFmtId="0" fontId="1" fillId="0" borderId="15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wrapText="1"/>
      <protection hidden="1"/>
    </xf>
    <xf numFmtId="164" fontId="3" fillId="0" borderId="16" xfId="1" applyNumberFormat="1" applyFont="1" applyFill="1" applyBorder="1" applyAlignment="1" applyProtection="1">
      <protection hidden="1"/>
    </xf>
    <xf numFmtId="0" fontId="1" fillId="0" borderId="0" xfId="1"/>
    <xf numFmtId="0" fontId="1" fillId="0" borderId="5" xfId="1" applyBorder="1" applyProtection="1">
      <protection hidden="1"/>
    </xf>
    <xf numFmtId="165" fontId="3" fillId="0" borderId="8" xfId="1" applyNumberFormat="1" applyFont="1" applyFill="1" applyBorder="1" applyAlignment="1" applyProtection="1">
      <protection hidden="1"/>
    </xf>
    <xf numFmtId="166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9" fontId="3" fillId="0" borderId="8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wrapText="1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172" fontId="3" fillId="0" borderId="7" xfId="1" applyNumberFormat="1" applyFont="1" applyFill="1" applyBorder="1" applyAlignment="1" applyProtection="1">
      <alignment horizontal="left"/>
      <protection hidden="1"/>
    </xf>
    <xf numFmtId="165" fontId="3" fillId="0" borderId="19" xfId="1" applyNumberFormat="1" applyFont="1" applyFill="1" applyBorder="1" applyAlignment="1" applyProtection="1">
      <alignment wrapText="1"/>
      <protection hidden="1"/>
    </xf>
    <xf numFmtId="172" fontId="2" fillId="0" borderId="20" xfId="1" applyNumberFormat="1" applyFont="1" applyFill="1" applyBorder="1" applyAlignment="1" applyProtection="1">
      <protection hidden="1"/>
    </xf>
    <xf numFmtId="172" fontId="2" fillId="0" borderId="8" xfId="1" applyNumberFormat="1" applyFont="1" applyFill="1" applyBorder="1" applyAlignment="1" applyProtection="1">
      <alignment horizontal="right"/>
      <protection hidden="1"/>
    </xf>
    <xf numFmtId="172" fontId="3" fillId="0" borderId="22" xfId="1" applyNumberFormat="1" applyFont="1" applyFill="1" applyBorder="1" applyAlignment="1" applyProtection="1">
      <alignment horizontal="left"/>
      <protection hidden="1"/>
    </xf>
    <xf numFmtId="0" fontId="3" fillId="0" borderId="22" xfId="1" applyNumberFormat="1" applyFont="1" applyFill="1" applyBorder="1" applyAlignment="1" applyProtection="1">
      <alignment wrapText="1"/>
      <protection hidden="1"/>
    </xf>
    <xf numFmtId="165" fontId="3" fillId="0" borderId="22" xfId="1" applyNumberFormat="1" applyFont="1" applyFill="1" applyBorder="1" applyAlignment="1" applyProtection="1">
      <alignment wrapText="1"/>
      <protection hidden="1"/>
    </xf>
    <xf numFmtId="170" fontId="3" fillId="0" borderId="23" xfId="1" applyNumberFormat="1" applyFont="1" applyFill="1" applyBorder="1" applyAlignment="1" applyProtection="1">
      <alignment wrapText="1"/>
      <protection hidden="1"/>
    </xf>
    <xf numFmtId="165" fontId="3" fillId="0" borderId="23" xfId="1" applyNumberFormat="1" applyFont="1" applyFill="1" applyBorder="1" applyAlignment="1" applyProtection="1">
      <alignment wrapText="1"/>
      <protection hidden="1"/>
    </xf>
    <xf numFmtId="165" fontId="3" fillId="0" borderId="23" xfId="1" applyNumberFormat="1" applyFont="1" applyFill="1" applyBorder="1" applyAlignment="1" applyProtection="1">
      <protection hidden="1"/>
    </xf>
    <xf numFmtId="166" fontId="3" fillId="0" borderId="23" xfId="1" applyNumberFormat="1" applyFont="1" applyFill="1" applyBorder="1" applyAlignment="1" applyProtection="1">
      <alignment wrapText="1"/>
      <protection hidden="1"/>
    </xf>
    <xf numFmtId="169" fontId="3" fillId="0" borderId="23" xfId="1" applyNumberFormat="1" applyFont="1" applyFill="1" applyBorder="1" applyAlignment="1" applyProtection="1">
      <alignment wrapText="1"/>
      <protection hidden="1"/>
    </xf>
    <xf numFmtId="168" fontId="3" fillId="0" borderId="23" xfId="1" applyNumberFormat="1" applyFont="1" applyFill="1" applyBorder="1" applyAlignment="1" applyProtection="1">
      <alignment wrapText="1"/>
      <protection hidden="1"/>
    </xf>
    <xf numFmtId="167" fontId="3" fillId="0" borderId="23" xfId="1" applyNumberFormat="1" applyFont="1" applyFill="1" applyBorder="1" applyAlignment="1" applyProtection="1">
      <alignment wrapText="1"/>
      <protection hidden="1"/>
    </xf>
    <xf numFmtId="164" fontId="3" fillId="0" borderId="23" xfId="1" applyNumberFormat="1" applyFont="1" applyFill="1" applyBorder="1" applyAlignment="1" applyProtection="1">
      <protection hidden="1"/>
    </xf>
    <xf numFmtId="172" fontId="6" fillId="0" borderId="8" xfId="1" applyNumberFormat="1" applyFont="1" applyFill="1" applyBorder="1" applyAlignment="1" applyProtection="1">
      <alignment horizontal="right"/>
      <protection hidden="1"/>
    </xf>
    <xf numFmtId="164" fontId="6" fillId="0" borderId="8" xfId="1" applyNumberFormat="1" applyFont="1" applyFill="1" applyBorder="1" applyAlignment="1" applyProtection="1">
      <protection hidden="1"/>
    </xf>
    <xf numFmtId="172" fontId="3" fillId="0" borderId="17" xfId="1" applyNumberFormat="1" applyFont="1" applyFill="1" applyBorder="1" applyAlignment="1" applyProtection="1">
      <alignment horizontal="left"/>
      <protection hidden="1"/>
    </xf>
    <xf numFmtId="0" fontId="3" fillId="0" borderId="15" xfId="1" applyNumberFormat="1" applyFont="1" applyFill="1" applyBorder="1" applyAlignment="1" applyProtection="1">
      <alignment wrapText="1"/>
      <protection hidden="1"/>
    </xf>
    <xf numFmtId="165" fontId="3" fillId="0" borderId="1" xfId="1" applyNumberFormat="1" applyFont="1" applyFill="1" applyBorder="1" applyAlignment="1" applyProtection="1">
      <alignment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8" xfId="1" applyNumberFormat="1" applyFont="1" applyFill="1" applyBorder="1" applyAlignment="1" applyProtection="1">
      <alignment wrapText="1"/>
      <protection hidden="1"/>
    </xf>
    <xf numFmtId="166" fontId="3" fillId="0" borderId="24" xfId="1" applyNumberFormat="1" applyFont="1" applyFill="1" applyBorder="1" applyAlignment="1" applyProtection="1">
      <alignment wrapText="1"/>
      <protection hidden="1"/>
    </xf>
    <xf numFmtId="164" fontId="3" fillId="0" borderId="21" xfId="1" applyNumberFormat="1" applyFont="1" applyFill="1" applyBorder="1" applyAlignment="1" applyProtection="1">
      <protection hidden="1"/>
    </xf>
    <xf numFmtId="4" fontId="2" fillId="0" borderId="8" xfId="1" applyNumberFormat="1" applyFont="1" applyFill="1" applyBorder="1" applyAlignment="1" applyProtection="1">
      <protection hidden="1"/>
    </xf>
    <xf numFmtId="171" fontId="3" fillId="0" borderId="21" xfId="1" applyNumberFormat="1" applyFont="1" applyFill="1" applyBorder="1" applyAlignment="1" applyProtection="1">
      <alignment wrapText="1"/>
      <protection hidden="1"/>
    </xf>
    <xf numFmtId="171" fontId="3" fillId="0" borderId="25" xfId="1" applyNumberFormat="1" applyFont="1" applyFill="1" applyBorder="1" applyAlignment="1" applyProtection="1">
      <alignment wrapText="1"/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72" fontId="6" fillId="0" borderId="18" xfId="1" applyNumberFormat="1" applyFont="1" applyFill="1" applyBorder="1" applyAlignment="1" applyProtection="1">
      <alignment horizontal="right"/>
      <protection hidden="1"/>
    </xf>
    <xf numFmtId="170" fontId="3" fillId="0" borderId="20" xfId="1" applyNumberFormat="1" applyFont="1" applyFill="1" applyBorder="1" applyAlignment="1" applyProtection="1">
      <alignment wrapText="1"/>
      <protection hidden="1"/>
    </xf>
    <xf numFmtId="165" fontId="3" fillId="0" borderId="20" xfId="1" applyNumberFormat="1" applyFont="1" applyFill="1" applyBorder="1" applyAlignment="1" applyProtection="1">
      <alignment wrapText="1"/>
      <protection hidden="1"/>
    </xf>
    <xf numFmtId="165" fontId="3" fillId="0" borderId="20" xfId="1" applyNumberFormat="1" applyFont="1" applyFill="1" applyBorder="1" applyAlignment="1" applyProtection="1">
      <protection hidden="1"/>
    </xf>
    <xf numFmtId="166" fontId="3" fillId="0" borderId="20" xfId="1" applyNumberFormat="1" applyFont="1" applyFill="1" applyBorder="1" applyAlignment="1" applyProtection="1">
      <alignment wrapText="1"/>
      <protection hidden="1"/>
    </xf>
    <xf numFmtId="169" fontId="3" fillId="0" borderId="20" xfId="1" applyNumberFormat="1" applyFont="1" applyFill="1" applyBorder="1" applyAlignment="1" applyProtection="1">
      <alignment wrapText="1"/>
      <protection hidden="1"/>
    </xf>
    <xf numFmtId="168" fontId="3" fillId="0" borderId="20" xfId="1" applyNumberFormat="1" applyFont="1" applyFill="1" applyBorder="1" applyAlignment="1" applyProtection="1">
      <alignment wrapText="1"/>
      <protection hidden="1"/>
    </xf>
    <xf numFmtId="167" fontId="3" fillId="0" borderId="20" xfId="1" applyNumberFormat="1" applyFont="1" applyFill="1" applyBorder="1" applyAlignment="1" applyProtection="1">
      <alignment wrapText="1"/>
      <protection hidden="1"/>
    </xf>
    <xf numFmtId="164" fontId="6" fillId="0" borderId="20" xfId="1" applyNumberFormat="1" applyFont="1" applyFill="1" applyBorder="1" applyAlignment="1" applyProtection="1">
      <protection hidden="1"/>
    </xf>
    <xf numFmtId="164" fontId="6" fillId="0" borderId="11" xfId="1" applyNumberFormat="1" applyFont="1" applyFill="1" applyBorder="1" applyAlignment="1" applyProtection="1"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showZeros="0" tabSelected="1" topLeftCell="A4" workbookViewId="0">
      <selection activeCell="X5" sqref="X5"/>
    </sheetView>
  </sheetViews>
  <sheetFormatPr defaultColWidth="9.140625" defaultRowHeight="12.75" x14ac:dyDescent="0.2"/>
  <cols>
    <col min="1" max="1" width="0.85546875" style="1" customWidth="1"/>
    <col min="2" max="4" width="0" style="1" hidden="1" customWidth="1"/>
    <col min="5" max="5" width="18.5703125" style="1" customWidth="1"/>
    <col min="6" max="13" width="0" style="1" hidden="1" customWidth="1"/>
    <col min="14" max="14" width="0.140625" style="1" customWidth="1"/>
    <col min="15" max="15" width="12.42578125" style="1" hidden="1" customWidth="1"/>
    <col min="16" max="16" width="13.42578125" style="1" hidden="1" customWidth="1"/>
    <col min="17" max="17" width="12.85546875" style="1" hidden="1" customWidth="1"/>
    <col min="18" max="18" width="14.7109375" style="1" hidden="1" customWidth="1"/>
    <col min="19" max="19" width="14.28515625" style="1" hidden="1" customWidth="1"/>
    <col min="20" max="20" width="14.28515625" style="44" hidden="1" customWidth="1"/>
    <col min="21" max="21" width="9.7109375" style="1" hidden="1" customWidth="1"/>
    <col min="22" max="22" width="11.7109375" style="1" hidden="1" customWidth="1"/>
    <col min="23" max="23" width="17.42578125" style="1" customWidth="1"/>
    <col min="24" max="217" width="9.140625" style="1" customWidth="1"/>
    <col min="218" max="16384" width="9.140625" style="1"/>
  </cols>
  <sheetData>
    <row r="1" spans="1:23" ht="409.6" hidden="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3" ht="409.6" hidden="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3" ht="409.6" hidden="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3" ht="49.5" customHeight="1" x14ac:dyDescent="0.25">
      <c r="A4" s="42" t="s">
        <v>13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3" ht="13.5" customHeight="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3" ht="12.75" customHeight="1" thickBot="1" x14ac:dyDescent="0.25">
      <c r="A6" s="2"/>
      <c r="B6" s="40"/>
      <c r="C6" s="40"/>
      <c r="D6" s="40"/>
      <c r="E6" s="40"/>
      <c r="F6" s="39"/>
      <c r="G6" s="39"/>
      <c r="H6" s="39"/>
      <c r="I6" s="39"/>
      <c r="J6" s="39"/>
      <c r="K6" s="39"/>
      <c r="L6" s="38"/>
      <c r="M6" s="38"/>
      <c r="N6" s="38"/>
      <c r="O6" s="3"/>
      <c r="P6" s="38"/>
      <c r="Q6" s="38"/>
      <c r="R6" s="38"/>
      <c r="S6" s="38"/>
      <c r="T6" s="3"/>
    </row>
    <row r="7" spans="1:23" ht="63.75" customHeight="1" thickBot="1" x14ac:dyDescent="0.25">
      <c r="A7" s="7"/>
      <c r="B7" s="36" t="s">
        <v>12</v>
      </c>
      <c r="C7" s="37" t="s">
        <v>11</v>
      </c>
      <c r="D7" s="36" t="s">
        <v>10</v>
      </c>
      <c r="E7" s="36" t="s">
        <v>9</v>
      </c>
      <c r="F7" s="36" t="s">
        <v>8</v>
      </c>
      <c r="G7" s="36" t="s">
        <v>7</v>
      </c>
      <c r="H7" s="36" t="s">
        <v>6</v>
      </c>
      <c r="I7" s="36"/>
      <c r="J7" s="36" t="s">
        <v>5</v>
      </c>
      <c r="K7" s="36" t="s">
        <v>4</v>
      </c>
      <c r="L7" s="36" t="s">
        <v>3</v>
      </c>
      <c r="M7" s="36" t="s">
        <v>2</v>
      </c>
      <c r="N7" s="36" t="s">
        <v>1</v>
      </c>
      <c r="O7" s="74" t="s">
        <v>26</v>
      </c>
      <c r="P7" s="35" t="s">
        <v>27</v>
      </c>
      <c r="Q7" s="35" t="s">
        <v>28</v>
      </c>
      <c r="R7" s="35" t="s">
        <v>29</v>
      </c>
      <c r="S7" s="35" t="s">
        <v>30</v>
      </c>
      <c r="T7" s="93" t="s">
        <v>34</v>
      </c>
      <c r="U7" s="35" t="s">
        <v>31</v>
      </c>
      <c r="V7" s="35" t="s">
        <v>32</v>
      </c>
      <c r="W7" s="35" t="s">
        <v>33</v>
      </c>
    </row>
    <row r="8" spans="1:23" ht="12.75" customHeight="1" thickBot="1" x14ac:dyDescent="0.25">
      <c r="A8" s="7"/>
      <c r="B8" s="34"/>
      <c r="C8" s="33"/>
      <c r="D8" s="32"/>
      <c r="E8" s="31">
        <v>102</v>
      </c>
      <c r="F8" s="30"/>
      <c r="G8" s="29"/>
      <c r="H8" s="24"/>
      <c r="I8" s="25">
        <v>0</v>
      </c>
      <c r="J8" s="28"/>
      <c r="K8" s="25"/>
      <c r="L8" s="27"/>
      <c r="M8" s="26"/>
      <c r="N8" s="25"/>
      <c r="O8" s="43">
        <v>2626000</v>
      </c>
      <c r="P8" s="23"/>
      <c r="Q8" s="23"/>
      <c r="R8" s="23"/>
      <c r="S8" s="23"/>
      <c r="T8" s="23"/>
      <c r="U8" s="23"/>
      <c r="V8" s="23"/>
      <c r="W8" s="23">
        <f t="shared" ref="W8:W50" si="0">O8+P8+Q8+R8+S8+U8+V8</f>
        <v>2626000</v>
      </c>
    </row>
    <row r="9" spans="1:23" ht="12.75" customHeight="1" thickBot="1" x14ac:dyDescent="0.25">
      <c r="A9" s="7"/>
      <c r="B9" s="22"/>
      <c r="C9" s="21"/>
      <c r="D9" s="20"/>
      <c r="E9" s="19">
        <v>103</v>
      </c>
      <c r="F9" s="18"/>
      <c r="G9" s="17"/>
      <c r="H9" s="12"/>
      <c r="I9" s="13">
        <v>0</v>
      </c>
      <c r="J9" s="16"/>
      <c r="K9" s="13"/>
      <c r="L9" s="15"/>
      <c r="M9" s="14"/>
      <c r="N9" s="13"/>
      <c r="O9" s="11">
        <v>3212500</v>
      </c>
      <c r="P9" s="11"/>
      <c r="Q9" s="11"/>
      <c r="R9" s="11"/>
      <c r="S9" s="11"/>
      <c r="T9" s="11"/>
      <c r="U9" s="11"/>
      <c r="V9" s="11"/>
      <c r="W9" s="23">
        <f t="shared" si="0"/>
        <v>3212500</v>
      </c>
    </row>
    <row r="10" spans="1:23" ht="12.75" customHeight="1" thickBot="1" x14ac:dyDescent="0.25">
      <c r="A10" s="7"/>
      <c r="B10" s="22"/>
      <c r="C10" s="21"/>
      <c r="D10" s="20"/>
      <c r="E10" s="19">
        <v>104</v>
      </c>
      <c r="F10" s="18"/>
      <c r="G10" s="17"/>
      <c r="H10" s="12"/>
      <c r="I10" s="13">
        <v>0</v>
      </c>
      <c r="J10" s="16"/>
      <c r="K10" s="13"/>
      <c r="L10" s="15"/>
      <c r="M10" s="14"/>
      <c r="N10" s="13"/>
      <c r="O10" s="11">
        <v>42139100</v>
      </c>
      <c r="P10" s="11">
        <v>4522300</v>
      </c>
      <c r="Q10" s="11"/>
      <c r="R10" s="11"/>
      <c r="S10" s="11"/>
      <c r="T10" s="11"/>
      <c r="U10" s="11"/>
      <c r="V10" s="11"/>
      <c r="W10" s="23">
        <f t="shared" si="0"/>
        <v>46661400</v>
      </c>
    </row>
    <row r="11" spans="1:23" ht="12.75" customHeight="1" thickBot="1" x14ac:dyDescent="0.25">
      <c r="A11" s="7"/>
      <c r="B11" s="22"/>
      <c r="C11" s="21"/>
      <c r="D11" s="20"/>
      <c r="E11" s="19">
        <v>105</v>
      </c>
      <c r="F11" s="18"/>
      <c r="G11" s="17"/>
      <c r="H11" s="12"/>
      <c r="I11" s="13">
        <v>0</v>
      </c>
      <c r="J11" s="16"/>
      <c r="K11" s="13"/>
      <c r="L11" s="15"/>
      <c r="M11" s="14"/>
      <c r="N11" s="13"/>
      <c r="O11" s="11">
        <v>0</v>
      </c>
      <c r="P11" s="11"/>
      <c r="Q11" s="11">
        <v>32000</v>
      </c>
      <c r="R11" s="11"/>
      <c r="S11" s="11"/>
      <c r="T11" s="11"/>
      <c r="U11" s="11"/>
      <c r="V11" s="11"/>
      <c r="W11" s="23">
        <f t="shared" si="0"/>
        <v>32000</v>
      </c>
    </row>
    <row r="12" spans="1:23" ht="12.75" customHeight="1" thickBot="1" x14ac:dyDescent="0.25">
      <c r="A12" s="7"/>
      <c r="B12" s="22"/>
      <c r="C12" s="21"/>
      <c r="D12" s="20"/>
      <c r="E12" s="19">
        <v>106</v>
      </c>
      <c r="F12" s="18"/>
      <c r="G12" s="17"/>
      <c r="H12" s="12"/>
      <c r="I12" s="13">
        <v>0</v>
      </c>
      <c r="J12" s="16"/>
      <c r="K12" s="13"/>
      <c r="L12" s="15"/>
      <c r="M12" s="14"/>
      <c r="N12" s="13"/>
      <c r="O12" s="11">
        <v>1408700</v>
      </c>
      <c r="P12" s="11"/>
      <c r="Q12" s="11"/>
      <c r="R12" s="11"/>
      <c r="S12" s="11"/>
      <c r="T12" s="11"/>
      <c r="U12" s="11"/>
      <c r="V12" s="11"/>
      <c r="W12" s="23">
        <f t="shared" si="0"/>
        <v>1408700</v>
      </c>
    </row>
    <row r="13" spans="1:23" ht="12.75" customHeight="1" thickBot="1" x14ac:dyDescent="0.25">
      <c r="A13" s="7"/>
      <c r="B13" s="22"/>
      <c r="C13" s="21"/>
      <c r="D13" s="20"/>
      <c r="E13" s="19">
        <v>113</v>
      </c>
      <c r="F13" s="18"/>
      <c r="G13" s="17"/>
      <c r="H13" s="12"/>
      <c r="I13" s="13">
        <v>0</v>
      </c>
      <c r="J13" s="16"/>
      <c r="K13" s="13"/>
      <c r="L13" s="15"/>
      <c r="M13" s="14"/>
      <c r="N13" s="13"/>
      <c r="O13" s="11">
        <v>1511100</v>
      </c>
      <c r="P13" s="11"/>
      <c r="Q13" s="11"/>
      <c r="R13" s="11">
        <v>690000</v>
      </c>
      <c r="S13" s="11"/>
      <c r="T13" s="11"/>
      <c r="U13" s="11"/>
      <c r="V13" s="11"/>
      <c r="W13" s="23">
        <f t="shared" si="0"/>
        <v>2201100</v>
      </c>
    </row>
    <row r="14" spans="1:23" ht="12.75" customHeight="1" thickBot="1" x14ac:dyDescent="0.25">
      <c r="A14" s="7"/>
      <c r="B14" s="22"/>
      <c r="C14" s="21"/>
      <c r="D14" s="55"/>
      <c r="E14" s="57" t="s">
        <v>14</v>
      </c>
      <c r="F14" s="56"/>
      <c r="G14" s="56"/>
      <c r="H14" s="56"/>
      <c r="I14" s="56"/>
      <c r="J14" s="56"/>
      <c r="K14" s="56"/>
      <c r="L14" s="56"/>
      <c r="M14" s="56"/>
      <c r="N14" s="56"/>
      <c r="O14" s="78">
        <f>SUM(O8:O13)</f>
        <v>50897400</v>
      </c>
      <c r="P14" s="78">
        <f>SUM(P8:P13)</f>
        <v>4522300</v>
      </c>
      <c r="Q14" s="78">
        <f>SUM(Q8:Q13)</f>
        <v>32000</v>
      </c>
      <c r="R14" s="78">
        <f>SUM(R8:R13)</f>
        <v>690000</v>
      </c>
      <c r="S14" s="78">
        <f>SUM(S8:S13)</f>
        <v>0</v>
      </c>
      <c r="T14" s="78"/>
      <c r="U14" s="78">
        <f>SUM(U8:U13)</f>
        <v>0</v>
      </c>
      <c r="V14" s="78">
        <f>SUM(V8:V13)</f>
        <v>0</v>
      </c>
      <c r="W14" s="92">
        <f t="shared" si="0"/>
        <v>56141700</v>
      </c>
    </row>
    <row r="15" spans="1:23" ht="12.75" customHeight="1" thickBot="1" x14ac:dyDescent="0.25">
      <c r="A15" s="7"/>
      <c r="B15" s="22"/>
      <c r="C15" s="21"/>
      <c r="D15" s="20"/>
      <c r="E15" s="19">
        <v>203</v>
      </c>
      <c r="F15" s="18"/>
      <c r="G15" s="17"/>
      <c r="H15" s="12"/>
      <c r="I15" s="13">
        <v>0</v>
      </c>
      <c r="J15" s="16"/>
      <c r="K15" s="13"/>
      <c r="L15" s="15"/>
      <c r="M15" s="14"/>
      <c r="N15" s="75"/>
      <c r="O15" s="11">
        <v>0</v>
      </c>
      <c r="P15" s="77"/>
      <c r="Q15" s="11">
        <v>1344800</v>
      </c>
      <c r="R15" s="11"/>
      <c r="S15" s="11"/>
      <c r="T15" s="11"/>
      <c r="U15" s="11"/>
      <c r="V15" s="11"/>
      <c r="W15" s="23">
        <f t="shared" si="0"/>
        <v>1344800</v>
      </c>
    </row>
    <row r="16" spans="1:23" s="44" customFormat="1" ht="12.75" customHeight="1" thickBot="1" x14ac:dyDescent="0.25">
      <c r="A16" s="45"/>
      <c r="B16" s="54"/>
      <c r="C16" s="53"/>
      <c r="D16" s="52"/>
      <c r="E16" s="69" t="s">
        <v>15</v>
      </c>
      <c r="F16" s="18"/>
      <c r="G16" s="51"/>
      <c r="H16" s="46"/>
      <c r="I16" s="47"/>
      <c r="J16" s="50"/>
      <c r="K16" s="47"/>
      <c r="L16" s="49"/>
      <c r="M16" s="48"/>
      <c r="N16" s="75"/>
      <c r="O16" s="70">
        <f>O15</f>
        <v>0</v>
      </c>
      <c r="P16" s="70">
        <f t="shared" ref="P16:V16" si="1">P15</f>
        <v>0</v>
      </c>
      <c r="Q16" s="70">
        <f t="shared" si="1"/>
        <v>1344800</v>
      </c>
      <c r="R16" s="70">
        <f t="shared" si="1"/>
        <v>0</v>
      </c>
      <c r="S16" s="70">
        <f t="shared" si="1"/>
        <v>0</v>
      </c>
      <c r="T16" s="70"/>
      <c r="U16" s="70">
        <f t="shared" si="1"/>
        <v>0</v>
      </c>
      <c r="V16" s="70">
        <f t="shared" si="1"/>
        <v>0</v>
      </c>
      <c r="W16" s="92">
        <f t="shared" si="0"/>
        <v>1344800</v>
      </c>
    </row>
    <row r="17" spans="1:23" ht="12.75" customHeight="1" thickBot="1" x14ac:dyDescent="0.25">
      <c r="A17" s="7"/>
      <c r="B17" s="22"/>
      <c r="C17" s="21"/>
      <c r="D17" s="20"/>
      <c r="E17" s="19">
        <v>309</v>
      </c>
      <c r="F17" s="18"/>
      <c r="G17" s="17"/>
      <c r="H17" s="12"/>
      <c r="I17" s="13">
        <v>0</v>
      </c>
      <c r="J17" s="16"/>
      <c r="K17" s="13"/>
      <c r="L17" s="15"/>
      <c r="M17" s="14"/>
      <c r="N17" s="75"/>
      <c r="O17" s="11">
        <v>3315500</v>
      </c>
      <c r="P17" s="77"/>
      <c r="Q17" s="11"/>
      <c r="R17" s="11"/>
      <c r="S17" s="11"/>
      <c r="T17" s="11"/>
      <c r="U17" s="11"/>
      <c r="V17" s="11"/>
      <c r="W17" s="23">
        <f t="shared" si="0"/>
        <v>3315500</v>
      </c>
    </row>
    <row r="18" spans="1:23" s="44" customFormat="1" ht="12.75" customHeight="1" thickBot="1" x14ac:dyDescent="0.25">
      <c r="A18" s="45"/>
      <c r="B18" s="54"/>
      <c r="C18" s="53"/>
      <c r="D18" s="52"/>
      <c r="E18" s="57" t="s">
        <v>24</v>
      </c>
      <c r="F18" s="18"/>
      <c r="G18" s="51"/>
      <c r="H18" s="46"/>
      <c r="I18" s="47"/>
      <c r="J18" s="50"/>
      <c r="K18" s="47"/>
      <c r="L18" s="49"/>
      <c r="M18" s="48"/>
      <c r="N18" s="75"/>
      <c r="O18" s="70">
        <f>O17</f>
        <v>3315500</v>
      </c>
      <c r="P18" s="70">
        <f t="shared" ref="P18:V18" si="2">P17</f>
        <v>0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/>
      <c r="U18" s="70">
        <f t="shared" si="2"/>
        <v>0</v>
      </c>
      <c r="V18" s="70">
        <f t="shared" si="2"/>
        <v>0</v>
      </c>
      <c r="W18" s="92">
        <f t="shared" si="0"/>
        <v>3315500</v>
      </c>
    </row>
    <row r="19" spans="1:23" s="44" customFormat="1" ht="12.75" customHeight="1" thickBot="1" x14ac:dyDescent="0.25">
      <c r="A19" s="45"/>
      <c r="B19" s="54"/>
      <c r="C19" s="53"/>
      <c r="D19" s="52"/>
      <c r="E19" s="19">
        <v>405</v>
      </c>
      <c r="F19" s="18"/>
      <c r="G19" s="51"/>
      <c r="H19" s="46"/>
      <c r="I19" s="47">
        <v>0</v>
      </c>
      <c r="J19" s="50"/>
      <c r="K19" s="47"/>
      <c r="L19" s="49"/>
      <c r="M19" s="48"/>
      <c r="N19" s="75"/>
      <c r="O19" s="11">
        <v>0</v>
      </c>
      <c r="P19" s="77">
        <v>440600</v>
      </c>
      <c r="Q19" s="11"/>
      <c r="R19" s="11"/>
      <c r="S19" s="11"/>
      <c r="T19" s="11"/>
      <c r="U19" s="11"/>
      <c r="V19" s="11"/>
      <c r="W19" s="23">
        <f t="shared" si="0"/>
        <v>440600</v>
      </c>
    </row>
    <row r="20" spans="1:23" s="44" customFormat="1" ht="12.75" customHeight="1" thickBot="1" x14ac:dyDescent="0.25">
      <c r="A20" s="45"/>
      <c r="B20" s="54"/>
      <c r="C20" s="53"/>
      <c r="D20" s="52"/>
      <c r="E20" s="19">
        <v>408</v>
      </c>
      <c r="F20" s="18"/>
      <c r="G20" s="51"/>
      <c r="H20" s="46"/>
      <c r="I20" s="47"/>
      <c r="J20" s="50"/>
      <c r="K20" s="47"/>
      <c r="L20" s="49"/>
      <c r="M20" s="48"/>
      <c r="N20" s="75"/>
      <c r="O20" s="11">
        <v>0</v>
      </c>
      <c r="P20" s="77"/>
      <c r="Q20" s="11"/>
      <c r="R20" s="11"/>
      <c r="S20" s="11"/>
      <c r="T20" s="11"/>
      <c r="U20" s="11"/>
      <c r="V20" s="11"/>
      <c r="W20" s="23">
        <f t="shared" si="0"/>
        <v>0</v>
      </c>
    </row>
    <row r="21" spans="1:23" ht="12.75" customHeight="1" thickBot="1" x14ac:dyDescent="0.25">
      <c r="A21" s="7"/>
      <c r="B21" s="22"/>
      <c r="C21" s="21"/>
      <c r="D21" s="20"/>
      <c r="E21" s="19">
        <v>409</v>
      </c>
      <c r="F21" s="18"/>
      <c r="G21" s="17"/>
      <c r="H21" s="12"/>
      <c r="I21" s="13">
        <v>0</v>
      </c>
      <c r="J21" s="16"/>
      <c r="K21" s="13"/>
      <c r="L21" s="15"/>
      <c r="M21" s="14"/>
      <c r="N21" s="75"/>
      <c r="O21" s="11">
        <v>2300160</v>
      </c>
      <c r="P21" s="77"/>
      <c r="Q21" s="11"/>
      <c r="R21" s="11">
        <v>44659500</v>
      </c>
      <c r="S21" s="11"/>
      <c r="T21" s="11"/>
      <c r="U21" s="11"/>
      <c r="V21" s="11"/>
      <c r="W21" s="23">
        <f t="shared" si="0"/>
        <v>46959660</v>
      </c>
    </row>
    <row r="22" spans="1:23" ht="12.75" customHeight="1" thickBot="1" x14ac:dyDescent="0.25">
      <c r="A22" s="7"/>
      <c r="B22" s="22"/>
      <c r="C22" s="21"/>
      <c r="D22" s="20"/>
      <c r="E22" s="19">
        <v>410</v>
      </c>
      <c r="F22" s="18"/>
      <c r="G22" s="17"/>
      <c r="H22" s="12"/>
      <c r="I22" s="13">
        <v>0</v>
      </c>
      <c r="J22" s="16"/>
      <c r="K22" s="13"/>
      <c r="L22" s="15"/>
      <c r="M22" s="14"/>
      <c r="N22" s="75"/>
      <c r="O22" s="11">
        <v>0</v>
      </c>
      <c r="P22" s="77"/>
      <c r="Q22" s="11"/>
      <c r="R22" s="11"/>
      <c r="S22" s="11"/>
      <c r="T22" s="11"/>
      <c r="U22" s="11"/>
      <c r="V22" s="11"/>
      <c r="W22" s="23">
        <f t="shared" si="0"/>
        <v>0</v>
      </c>
    </row>
    <row r="23" spans="1:23" ht="12.75" customHeight="1" thickBot="1" x14ac:dyDescent="0.25">
      <c r="A23" s="7"/>
      <c r="B23" s="22"/>
      <c r="C23" s="21"/>
      <c r="D23" s="20"/>
      <c r="E23" s="19">
        <v>412</v>
      </c>
      <c r="F23" s="18"/>
      <c r="G23" s="17"/>
      <c r="H23" s="12"/>
      <c r="I23" s="13">
        <v>0</v>
      </c>
      <c r="J23" s="16"/>
      <c r="K23" s="13"/>
      <c r="L23" s="15"/>
      <c r="M23" s="14"/>
      <c r="N23" s="75"/>
      <c r="O23" s="11">
        <v>2260000</v>
      </c>
      <c r="P23" s="77"/>
      <c r="Q23" s="11"/>
      <c r="R23" s="11">
        <v>68203600</v>
      </c>
      <c r="S23" s="11"/>
      <c r="T23" s="11"/>
      <c r="U23" s="11"/>
      <c r="V23" s="11"/>
      <c r="W23" s="23">
        <f t="shared" si="0"/>
        <v>70463600</v>
      </c>
    </row>
    <row r="24" spans="1:23" s="44" customFormat="1" ht="12.75" customHeight="1" thickBot="1" x14ac:dyDescent="0.25">
      <c r="A24" s="45"/>
      <c r="B24" s="54"/>
      <c r="C24" s="53"/>
      <c r="D24" s="52"/>
      <c r="E24" s="69" t="s">
        <v>16</v>
      </c>
      <c r="F24" s="18"/>
      <c r="G24" s="51"/>
      <c r="H24" s="46"/>
      <c r="I24" s="47"/>
      <c r="J24" s="50"/>
      <c r="K24" s="47"/>
      <c r="L24" s="49"/>
      <c r="M24" s="48"/>
      <c r="N24" s="75"/>
      <c r="O24" s="70">
        <f>SUM(O19:O23)</f>
        <v>4560160</v>
      </c>
      <c r="P24" s="70">
        <f t="shared" ref="P24:V24" si="3">SUM(P19:P23)</f>
        <v>440600</v>
      </c>
      <c r="Q24" s="70">
        <f t="shared" si="3"/>
        <v>0</v>
      </c>
      <c r="R24" s="70">
        <f t="shared" si="3"/>
        <v>112863100</v>
      </c>
      <c r="S24" s="70">
        <f t="shared" si="3"/>
        <v>0</v>
      </c>
      <c r="T24" s="70"/>
      <c r="U24" s="70">
        <f t="shared" si="3"/>
        <v>0</v>
      </c>
      <c r="V24" s="70">
        <f t="shared" si="3"/>
        <v>0</v>
      </c>
      <c r="W24" s="92">
        <f t="shared" si="0"/>
        <v>117863860</v>
      </c>
    </row>
    <row r="25" spans="1:23" ht="12.75" customHeight="1" thickBot="1" x14ac:dyDescent="0.25">
      <c r="A25" s="7"/>
      <c r="B25" s="22"/>
      <c r="C25" s="21"/>
      <c r="D25" s="20"/>
      <c r="E25" s="19">
        <v>501</v>
      </c>
      <c r="F25" s="18"/>
      <c r="G25" s="17"/>
      <c r="H25" s="12"/>
      <c r="I25" s="13">
        <v>0</v>
      </c>
      <c r="J25" s="16"/>
      <c r="K25" s="13"/>
      <c r="L25" s="15"/>
      <c r="M25" s="14"/>
      <c r="N25" s="75"/>
      <c r="O25" s="11">
        <v>0</v>
      </c>
      <c r="P25" s="77"/>
      <c r="Q25" s="11">
        <v>16626100</v>
      </c>
      <c r="R25" s="11"/>
      <c r="S25" s="11"/>
      <c r="T25" s="11"/>
      <c r="U25" s="11"/>
      <c r="V25" s="11"/>
      <c r="W25" s="23">
        <f t="shared" si="0"/>
        <v>16626100</v>
      </c>
    </row>
    <row r="26" spans="1:23" s="44" customFormat="1" ht="12.75" customHeight="1" thickBot="1" x14ac:dyDescent="0.25">
      <c r="A26" s="45"/>
      <c r="B26" s="54"/>
      <c r="C26" s="53"/>
      <c r="D26" s="52"/>
      <c r="E26" s="79">
        <v>502</v>
      </c>
      <c r="F26" s="18"/>
      <c r="G26" s="51"/>
      <c r="H26" s="46"/>
      <c r="I26" s="47"/>
      <c r="J26" s="50"/>
      <c r="K26" s="47"/>
      <c r="L26" s="49"/>
      <c r="M26" s="48"/>
      <c r="N26" s="75"/>
      <c r="O26" s="11">
        <v>0</v>
      </c>
      <c r="P26" s="77"/>
      <c r="Q26" s="11"/>
      <c r="R26" s="11">
        <v>11600000</v>
      </c>
      <c r="S26" s="11">
        <v>49000000</v>
      </c>
      <c r="T26" s="11"/>
      <c r="U26" s="11"/>
      <c r="V26" s="11"/>
      <c r="W26" s="23">
        <f t="shared" si="0"/>
        <v>60600000</v>
      </c>
    </row>
    <row r="27" spans="1:23" s="44" customFormat="1" ht="12.75" customHeight="1" thickBot="1" x14ac:dyDescent="0.25">
      <c r="A27" s="45"/>
      <c r="B27" s="54"/>
      <c r="C27" s="53"/>
      <c r="D27" s="52"/>
      <c r="E27" s="79">
        <v>503</v>
      </c>
      <c r="F27" s="18"/>
      <c r="G27" s="51"/>
      <c r="H27" s="46"/>
      <c r="I27" s="47"/>
      <c r="J27" s="50"/>
      <c r="K27" s="47"/>
      <c r="L27" s="49"/>
      <c r="M27" s="48"/>
      <c r="N27" s="75"/>
      <c r="O27" s="11">
        <v>0</v>
      </c>
      <c r="P27" s="77"/>
      <c r="Q27" s="11"/>
      <c r="R27" s="11"/>
      <c r="S27" s="11">
        <v>1249900</v>
      </c>
      <c r="T27" s="11"/>
      <c r="U27" s="11"/>
      <c r="V27" s="11"/>
      <c r="W27" s="23">
        <f t="shared" si="0"/>
        <v>1249900</v>
      </c>
    </row>
    <row r="28" spans="1:23" s="44" customFormat="1" ht="12.75" customHeight="1" thickBot="1" x14ac:dyDescent="0.25">
      <c r="A28" s="45"/>
      <c r="B28" s="54"/>
      <c r="C28" s="53"/>
      <c r="D28" s="52"/>
      <c r="E28" s="69" t="s">
        <v>17</v>
      </c>
      <c r="F28" s="18"/>
      <c r="G28" s="51"/>
      <c r="H28" s="46"/>
      <c r="I28" s="47"/>
      <c r="J28" s="50"/>
      <c r="K28" s="47"/>
      <c r="L28" s="49"/>
      <c r="M28" s="48"/>
      <c r="N28" s="75"/>
      <c r="O28" s="70">
        <f>O25+O26+O27</f>
        <v>0</v>
      </c>
      <c r="P28" s="70">
        <f t="shared" ref="P28:V28" si="4">P25+P26+P27</f>
        <v>0</v>
      </c>
      <c r="Q28" s="70">
        <f t="shared" si="4"/>
        <v>16626100</v>
      </c>
      <c r="R28" s="70">
        <f t="shared" si="4"/>
        <v>11600000</v>
      </c>
      <c r="S28" s="70">
        <f t="shared" si="4"/>
        <v>50249900</v>
      </c>
      <c r="T28" s="70"/>
      <c r="U28" s="70">
        <f t="shared" si="4"/>
        <v>0</v>
      </c>
      <c r="V28" s="70">
        <f t="shared" si="4"/>
        <v>0</v>
      </c>
      <c r="W28" s="92">
        <f t="shared" si="0"/>
        <v>78476000</v>
      </c>
    </row>
    <row r="29" spans="1:23" ht="12.75" customHeight="1" thickBot="1" x14ac:dyDescent="0.25">
      <c r="A29" s="7"/>
      <c r="B29" s="22"/>
      <c r="C29" s="21"/>
      <c r="D29" s="20"/>
      <c r="E29" s="19">
        <v>701</v>
      </c>
      <c r="F29" s="18"/>
      <c r="G29" s="17"/>
      <c r="H29" s="12"/>
      <c r="I29" s="13">
        <v>0</v>
      </c>
      <c r="J29" s="16"/>
      <c r="K29" s="13"/>
      <c r="L29" s="15"/>
      <c r="M29" s="14"/>
      <c r="N29" s="75"/>
      <c r="O29" s="11">
        <v>23038900</v>
      </c>
      <c r="P29" s="77">
        <v>93176600</v>
      </c>
      <c r="Q29" s="11"/>
      <c r="R29" s="11"/>
      <c r="S29" s="11"/>
      <c r="T29" s="11"/>
      <c r="U29" s="11"/>
      <c r="V29" s="11"/>
      <c r="W29" s="23">
        <f t="shared" si="0"/>
        <v>116215500</v>
      </c>
    </row>
    <row r="30" spans="1:23" ht="12.75" customHeight="1" thickBot="1" x14ac:dyDescent="0.25">
      <c r="A30" s="7"/>
      <c r="B30" s="22"/>
      <c r="C30" s="21"/>
      <c r="D30" s="20"/>
      <c r="E30" s="19">
        <v>702</v>
      </c>
      <c r="F30" s="18"/>
      <c r="G30" s="17"/>
      <c r="H30" s="12"/>
      <c r="I30" s="13">
        <v>0</v>
      </c>
      <c r="J30" s="16"/>
      <c r="K30" s="13"/>
      <c r="L30" s="15"/>
      <c r="M30" s="14"/>
      <c r="N30" s="75"/>
      <c r="O30" s="11">
        <v>158395100</v>
      </c>
      <c r="P30" s="77">
        <v>289341900</v>
      </c>
      <c r="Q30" s="11"/>
      <c r="R30" s="11">
        <v>1687700</v>
      </c>
      <c r="S30" s="11"/>
      <c r="T30" s="11"/>
      <c r="U30" s="11"/>
      <c r="V30" s="11"/>
      <c r="W30" s="23">
        <f t="shared" si="0"/>
        <v>449424700</v>
      </c>
    </row>
    <row r="31" spans="1:23" s="44" customFormat="1" ht="12.75" customHeight="1" thickBot="1" x14ac:dyDescent="0.25">
      <c r="A31" s="45"/>
      <c r="B31" s="54"/>
      <c r="C31" s="53"/>
      <c r="D31" s="52"/>
      <c r="E31" s="19">
        <v>703</v>
      </c>
      <c r="F31" s="18"/>
      <c r="G31" s="51"/>
      <c r="H31" s="46"/>
      <c r="I31" s="47"/>
      <c r="J31" s="50"/>
      <c r="K31" s="47"/>
      <c r="L31" s="49"/>
      <c r="M31" s="48"/>
      <c r="N31" s="75"/>
      <c r="O31" s="11">
        <v>55757100</v>
      </c>
      <c r="P31" s="77"/>
      <c r="Q31" s="11"/>
      <c r="R31" s="11"/>
      <c r="S31" s="11"/>
      <c r="T31" s="11"/>
      <c r="U31" s="11"/>
      <c r="V31" s="11"/>
      <c r="W31" s="23">
        <f t="shared" si="0"/>
        <v>55757100</v>
      </c>
    </row>
    <row r="32" spans="1:23" ht="12.75" customHeight="1" thickBot="1" x14ac:dyDescent="0.25">
      <c r="A32" s="7"/>
      <c r="B32" s="22"/>
      <c r="C32" s="21"/>
      <c r="D32" s="20"/>
      <c r="E32" s="19">
        <v>707</v>
      </c>
      <c r="F32" s="18"/>
      <c r="G32" s="17"/>
      <c r="H32" s="12"/>
      <c r="I32" s="13">
        <v>0</v>
      </c>
      <c r="J32" s="16"/>
      <c r="K32" s="13"/>
      <c r="L32" s="15"/>
      <c r="M32" s="14"/>
      <c r="N32" s="75"/>
      <c r="O32" s="11">
        <v>26120290</v>
      </c>
      <c r="P32" s="77"/>
      <c r="Q32" s="11"/>
      <c r="R32" s="11">
        <v>2573500</v>
      </c>
      <c r="S32" s="11"/>
      <c r="T32" s="11"/>
      <c r="U32" s="11">
        <v>9900</v>
      </c>
      <c r="V32" s="11"/>
      <c r="W32" s="23">
        <f t="shared" si="0"/>
        <v>28703690</v>
      </c>
    </row>
    <row r="33" spans="1:23" ht="12.75" customHeight="1" thickBot="1" x14ac:dyDescent="0.25">
      <c r="A33" s="7"/>
      <c r="B33" s="22"/>
      <c r="C33" s="21"/>
      <c r="D33" s="20"/>
      <c r="E33" s="19">
        <v>709</v>
      </c>
      <c r="F33" s="18"/>
      <c r="G33" s="17"/>
      <c r="H33" s="12"/>
      <c r="I33" s="13">
        <v>0</v>
      </c>
      <c r="J33" s="16"/>
      <c r="K33" s="13"/>
      <c r="L33" s="15"/>
      <c r="M33" s="14"/>
      <c r="N33" s="75"/>
      <c r="O33" s="11">
        <v>23642900</v>
      </c>
      <c r="P33" s="77"/>
      <c r="Q33" s="11"/>
      <c r="R33" s="11">
        <v>680000</v>
      </c>
      <c r="S33" s="11"/>
      <c r="T33" s="11"/>
      <c r="U33" s="11"/>
      <c r="V33" s="11"/>
      <c r="W33" s="23">
        <f t="shared" si="0"/>
        <v>24322900</v>
      </c>
    </row>
    <row r="34" spans="1:23" s="44" customFormat="1" ht="12.75" customHeight="1" thickBot="1" x14ac:dyDescent="0.25">
      <c r="A34" s="45"/>
      <c r="B34" s="54"/>
      <c r="C34" s="53"/>
      <c r="D34" s="52"/>
      <c r="E34" s="69" t="s">
        <v>18</v>
      </c>
      <c r="F34" s="18"/>
      <c r="G34" s="51"/>
      <c r="H34" s="46"/>
      <c r="I34" s="47"/>
      <c r="J34" s="50"/>
      <c r="K34" s="47"/>
      <c r="L34" s="49"/>
      <c r="M34" s="48"/>
      <c r="N34" s="75"/>
      <c r="O34" s="70">
        <f>SUM(O29:O33)</f>
        <v>286954290</v>
      </c>
      <c r="P34" s="70">
        <f t="shared" ref="P34:V34" si="5">SUM(P29:P33)</f>
        <v>382518500</v>
      </c>
      <c r="Q34" s="70">
        <f t="shared" si="5"/>
        <v>0</v>
      </c>
      <c r="R34" s="70">
        <f t="shared" si="5"/>
        <v>4941200</v>
      </c>
      <c r="S34" s="70">
        <f t="shared" si="5"/>
        <v>0</v>
      </c>
      <c r="T34" s="70"/>
      <c r="U34" s="70">
        <f t="shared" si="5"/>
        <v>9900</v>
      </c>
      <c r="V34" s="70">
        <f t="shared" si="5"/>
        <v>0</v>
      </c>
      <c r="W34" s="92">
        <f t="shared" si="0"/>
        <v>674423890</v>
      </c>
    </row>
    <row r="35" spans="1:23" ht="12.75" customHeight="1" thickBot="1" x14ac:dyDescent="0.25">
      <c r="A35" s="7"/>
      <c r="B35" s="22"/>
      <c r="C35" s="21"/>
      <c r="D35" s="20"/>
      <c r="E35" s="19">
        <v>801</v>
      </c>
      <c r="F35" s="18"/>
      <c r="G35" s="17"/>
      <c r="H35" s="12"/>
      <c r="I35" s="13">
        <v>0</v>
      </c>
      <c r="J35" s="16"/>
      <c r="K35" s="13"/>
      <c r="L35" s="15"/>
      <c r="M35" s="14"/>
      <c r="N35" s="75"/>
      <c r="O35" s="11">
        <v>38799800</v>
      </c>
      <c r="P35" s="77"/>
      <c r="Q35" s="11"/>
      <c r="R35" s="11"/>
      <c r="S35" s="11">
        <v>956400</v>
      </c>
      <c r="T35" s="11"/>
      <c r="U35" s="11">
        <v>600000</v>
      </c>
      <c r="V35" s="11"/>
      <c r="W35" s="23">
        <f t="shared" si="0"/>
        <v>40356200</v>
      </c>
    </row>
    <row r="36" spans="1:23" s="44" customFormat="1" ht="12.75" customHeight="1" thickBot="1" x14ac:dyDescent="0.25">
      <c r="A36" s="45"/>
      <c r="B36" s="54"/>
      <c r="C36" s="53"/>
      <c r="D36" s="52"/>
      <c r="E36" s="69" t="s">
        <v>19</v>
      </c>
      <c r="F36" s="18"/>
      <c r="G36" s="51"/>
      <c r="H36" s="46"/>
      <c r="I36" s="47"/>
      <c r="J36" s="50"/>
      <c r="K36" s="47"/>
      <c r="L36" s="49"/>
      <c r="M36" s="48"/>
      <c r="N36" s="75"/>
      <c r="O36" s="70">
        <f>O35</f>
        <v>38799800</v>
      </c>
      <c r="P36" s="70">
        <f t="shared" ref="P36:V36" si="6">P35</f>
        <v>0</v>
      </c>
      <c r="Q36" s="70">
        <f t="shared" si="6"/>
        <v>0</v>
      </c>
      <c r="R36" s="70">
        <f t="shared" si="6"/>
        <v>0</v>
      </c>
      <c r="S36" s="70">
        <f t="shared" si="6"/>
        <v>956400</v>
      </c>
      <c r="T36" s="70"/>
      <c r="U36" s="70">
        <f t="shared" si="6"/>
        <v>600000</v>
      </c>
      <c r="V36" s="70">
        <f t="shared" si="6"/>
        <v>0</v>
      </c>
      <c r="W36" s="92">
        <f t="shared" si="0"/>
        <v>40356200</v>
      </c>
    </row>
    <row r="37" spans="1:23" ht="12.75" customHeight="1" thickBot="1" x14ac:dyDescent="0.25">
      <c r="A37" s="7"/>
      <c r="B37" s="22"/>
      <c r="C37" s="21"/>
      <c r="D37" s="20"/>
      <c r="E37" s="19">
        <v>1001</v>
      </c>
      <c r="F37" s="18"/>
      <c r="G37" s="17"/>
      <c r="H37" s="12"/>
      <c r="I37" s="13">
        <v>0</v>
      </c>
      <c r="J37" s="16"/>
      <c r="K37" s="13"/>
      <c r="L37" s="15"/>
      <c r="M37" s="14"/>
      <c r="N37" s="75"/>
      <c r="O37" s="11">
        <v>962800</v>
      </c>
      <c r="P37" s="77"/>
      <c r="Q37" s="11"/>
      <c r="R37" s="11"/>
      <c r="S37" s="11"/>
      <c r="T37" s="11"/>
      <c r="U37" s="11"/>
      <c r="V37" s="11"/>
      <c r="W37" s="23">
        <f t="shared" si="0"/>
        <v>962800</v>
      </c>
    </row>
    <row r="38" spans="1:23" ht="12.75" customHeight="1" thickBot="1" x14ac:dyDescent="0.25">
      <c r="A38" s="7"/>
      <c r="B38" s="22"/>
      <c r="C38" s="21"/>
      <c r="D38" s="20"/>
      <c r="E38" s="19">
        <v>1002</v>
      </c>
      <c r="F38" s="18"/>
      <c r="G38" s="17"/>
      <c r="H38" s="12"/>
      <c r="I38" s="13">
        <v>0</v>
      </c>
      <c r="J38" s="16"/>
      <c r="K38" s="13"/>
      <c r="L38" s="15"/>
      <c r="M38" s="14"/>
      <c r="N38" s="75"/>
      <c r="O38" s="11">
        <v>0</v>
      </c>
      <c r="P38" s="77">
        <v>50094600</v>
      </c>
      <c r="Q38" s="11"/>
      <c r="R38" s="11"/>
      <c r="S38" s="11"/>
      <c r="T38" s="11"/>
      <c r="U38" s="11"/>
      <c r="V38" s="11"/>
      <c r="W38" s="23">
        <f t="shared" si="0"/>
        <v>50094600</v>
      </c>
    </row>
    <row r="39" spans="1:23" ht="12.75" customHeight="1" thickBot="1" x14ac:dyDescent="0.25">
      <c r="A39" s="7"/>
      <c r="B39" s="22"/>
      <c r="C39" s="21"/>
      <c r="D39" s="20"/>
      <c r="E39" s="19">
        <v>1003</v>
      </c>
      <c r="F39" s="18"/>
      <c r="G39" s="17"/>
      <c r="H39" s="12"/>
      <c r="I39" s="13">
        <v>0</v>
      </c>
      <c r="J39" s="16"/>
      <c r="K39" s="13"/>
      <c r="L39" s="15"/>
      <c r="M39" s="14"/>
      <c r="N39" s="75"/>
      <c r="O39" s="11">
        <v>2572100</v>
      </c>
      <c r="P39" s="77"/>
      <c r="Q39" s="11"/>
      <c r="R39" s="11"/>
      <c r="S39" s="11"/>
      <c r="T39" s="11"/>
      <c r="U39" s="11"/>
      <c r="V39" s="11">
        <v>5409100</v>
      </c>
      <c r="W39" s="23">
        <f t="shared" si="0"/>
        <v>7981200</v>
      </c>
    </row>
    <row r="40" spans="1:23" ht="12.75" customHeight="1" thickBot="1" x14ac:dyDescent="0.25">
      <c r="A40" s="7"/>
      <c r="B40" s="22"/>
      <c r="C40" s="21"/>
      <c r="D40" s="20"/>
      <c r="E40" s="19">
        <v>1004</v>
      </c>
      <c r="F40" s="18"/>
      <c r="G40" s="17"/>
      <c r="H40" s="12"/>
      <c r="I40" s="13">
        <v>0</v>
      </c>
      <c r="J40" s="16"/>
      <c r="K40" s="13"/>
      <c r="L40" s="15"/>
      <c r="M40" s="14"/>
      <c r="N40" s="75"/>
      <c r="O40" s="11">
        <v>0</v>
      </c>
      <c r="P40" s="77">
        <v>46633100</v>
      </c>
      <c r="Q40" s="11"/>
      <c r="R40" s="11"/>
      <c r="S40" s="11"/>
      <c r="T40" s="11"/>
      <c r="U40" s="11"/>
      <c r="V40" s="11"/>
      <c r="W40" s="23">
        <f t="shared" si="0"/>
        <v>46633100</v>
      </c>
    </row>
    <row r="41" spans="1:23" ht="12.75" customHeight="1" thickBot="1" x14ac:dyDescent="0.25">
      <c r="A41" s="7"/>
      <c r="B41" s="22"/>
      <c r="C41" s="21"/>
      <c r="D41" s="20"/>
      <c r="E41" s="19">
        <v>1006</v>
      </c>
      <c r="F41" s="18"/>
      <c r="G41" s="17"/>
      <c r="H41" s="12"/>
      <c r="I41" s="13">
        <v>0</v>
      </c>
      <c r="J41" s="16"/>
      <c r="K41" s="13"/>
      <c r="L41" s="15"/>
      <c r="M41" s="14"/>
      <c r="N41" s="75"/>
      <c r="O41" s="11">
        <v>200000</v>
      </c>
      <c r="P41" s="77"/>
      <c r="Q41" s="11"/>
      <c r="R41" s="11"/>
      <c r="S41" s="11"/>
      <c r="T41" s="11"/>
      <c r="U41" s="11">
        <v>24000</v>
      </c>
      <c r="V41" s="11"/>
      <c r="W41" s="23">
        <f t="shared" si="0"/>
        <v>224000</v>
      </c>
    </row>
    <row r="42" spans="1:23" s="44" customFormat="1" ht="12.75" customHeight="1" thickBot="1" x14ac:dyDescent="0.25">
      <c r="A42" s="45"/>
      <c r="B42" s="54"/>
      <c r="C42" s="53"/>
      <c r="D42" s="52"/>
      <c r="E42" s="69" t="s">
        <v>20</v>
      </c>
      <c r="F42" s="18"/>
      <c r="G42" s="51"/>
      <c r="H42" s="46"/>
      <c r="I42" s="47"/>
      <c r="J42" s="50"/>
      <c r="K42" s="47"/>
      <c r="L42" s="49"/>
      <c r="M42" s="48"/>
      <c r="N42" s="75"/>
      <c r="O42" s="70">
        <f>SUM(O37:O41)</f>
        <v>3734900</v>
      </c>
      <c r="P42" s="70">
        <f t="shared" ref="P42:V42" si="7">SUM(P37:P41)</f>
        <v>96727700</v>
      </c>
      <c r="Q42" s="70">
        <f t="shared" si="7"/>
        <v>0</v>
      </c>
      <c r="R42" s="70">
        <f t="shared" si="7"/>
        <v>0</v>
      </c>
      <c r="S42" s="70">
        <f t="shared" si="7"/>
        <v>0</v>
      </c>
      <c r="T42" s="70"/>
      <c r="U42" s="70">
        <f t="shared" si="7"/>
        <v>24000</v>
      </c>
      <c r="V42" s="70">
        <f t="shared" si="7"/>
        <v>5409100</v>
      </c>
      <c r="W42" s="92">
        <f t="shared" si="0"/>
        <v>105895700</v>
      </c>
    </row>
    <row r="43" spans="1:23" ht="12.75" customHeight="1" thickBot="1" x14ac:dyDescent="0.25">
      <c r="A43" s="7"/>
      <c r="B43" s="22"/>
      <c r="C43" s="21"/>
      <c r="D43" s="20"/>
      <c r="E43" s="19">
        <v>1101</v>
      </c>
      <c r="F43" s="18"/>
      <c r="G43" s="17"/>
      <c r="H43" s="12"/>
      <c r="I43" s="13">
        <v>0</v>
      </c>
      <c r="J43" s="16"/>
      <c r="K43" s="13"/>
      <c r="L43" s="15"/>
      <c r="M43" s="14"/>
      <c r="N43" s="75"/>
      <c r="O43" s="11">
        <v>9405600</v>
      </c>
      <c r="P43" s="77"/>
      <c r="Q43" s="11"/>
      <c r="R43" s="11"/>
      <c r="S43" s="11"/>
      <c r="T43" s="11"/>
      <c r="U43" s="11"/>
      <c r="V43" s="11"/>
      <c r="W43" s="23">
        <f t="shared" si="0"/>
        <v>9405600</v>
      </c>
    </row>
    <row r="44" spans="1:23" ht="12.75" customHeight="1" thickBot="1" x14ac:dyDescent="0.25">
      <c r="A44" s="7"/>
      <c r="B44" s="22"/>
      <c r="C44" s="21"/>
      <c r="D44" s="20"/>
      <c r="E44" s="19">
        <v>1102</v>
      </c>
      <c r="F44" s="18"/>
      <c r="G44" s="17"/>
      <c r="H44" s="12"/>
      <c r="I44" s="13">
        <v>0</v>
      </c>
      <c r="J44" s="16"/>
      <c r="K44" s="13"/>
      <c r="L44" s="15"/>
      <c r="M44" s="14"/>
      <c r="N44" s="75"/>
      <c r="O44" s="11">
        <v>160100</v>
      </c>
      <c r="P44" s="77"/>
      <c r="Q44" s="11"/>
      <c r="R44" s="11">
        <v>400000</v>
      </c>
      <c r="S44" s="11"/>
      <c r="T44" s="11"/>
      <c r="U44" s="11"/>
      <c r="V44" s="11"/>
      <c r="W44" s="23">
        <f t="shared" si="0"/>
        <v>560100</v>
      </c>
    </row>
    <row r="45" spans="1:23" s="44" customFormat="1" ht="12.75" customHeight="1" thickBot="1" x14ac:dyDescent="0.25">
      <c r="A45" s="45"/>
      <c r="B45" s="54"/>
      <c r="C45" s="53"/>
      <c r="D45" s="52"/>
      <c r="E45" s="69" t="s">
        <v>21</v>
      </c>
      <c r="F45" s="18"/>
      <c r="G45" s="51"/>
      <c r="H45" s="46"/>
      <c r="I45" s="47"/>
      <c r="J45" s="50"/>
      <c r="K45" s="47"/>
      <c r="L45" s="49"/>
      <c r="M45" s="48"/>
      <c r="N45" s="75"/>
      <c r="O45" s="70">
        <f>SUM(O43:O44)</f>
        <v>9565700</v>
      </c>
      <c r="P45" s="70">
        <f t="shared" ref="P45:V45" si="8">SUM(P43:P44)</f>
        <v>0</v>
      </c>
      <c r="Q45" s="70">
        <f t="shared" si="8"/>
        <v>0</v>
      </c>
      <c r="R45" s="70">
        <f t="shared" si="8"/>
        <v>400000</v>
      </c>
      <c r="S45" s="70">
        <f t="shared" si="8"/>
        <v>0</v>
      </c>
      <c r="T45" s="70"/>
      <c r="U45" s="70">
        <f t="shared" si="8"/>
        <v>0</v>
      </c>
      <c r="V45" s="70">
        <f t="shared" si="8"/>
        <v>0</v>
      </c>
      <c r="W45" s="92">
        <f t="shared" si="0"/>
        <v>9965700</v>
      </c>
    </row>
    <row r="46" spans="1:23" ht="12.75" customHeight="1" thickBot="1" x14ac:dyDescent="0.25">
      <c r="A46" s="7"/>
      <c r="B46" s="22"/>
      <c r="C46" s="21"/>
      <c r="D46" s="20"/>
      <c r="E46" s="19">
        <v>1301</v>
      </c>
      <c r="F46" s="18"/>
      <c r="G46" s="17"/>
      <c r="H46" s="12"/>
      <c r="I46" s="13">
        <v>0</v>
      </c>
      <c r="J46" s="16"/>
      <c r="K46" s="13"/>
      <c r="L46" s="15"/>
      <c r="M46" s="14"/>
      <c r="N46" s="75"/>
      <c r="O46" s="11">
        <v>685000</v>
      </c>
      <c r="P46" s="77"/>
      <c r="Q46" s="11"/>
      <c r="R46" s="11"/>
      <c r="S46" s="11"/>
      <c r="T46" s="11"/>
      <c r="U46" s="11"/>
      <c r="V46" s="11"/>
      <c r="W46" s="23">
        <f t="shared" si="0"/>
        <v>685000</v>
      </c>
    </row>
    <row r="47" spans="1:23" s="44" customFormat="1" ht="12.75" customHeight="1" thickBot="1" x14ac:dyDescent="0.25">
      <c r="A47" s="45"/>
      <c r="B47" s="58"/>
      <c r="C47" s="59"/>
      <c r="D47" s="60"/>
      <c r="E47" s="69" t="s">
        <v>23</v>
      </c>
      <c r="F47" s="61"/>
      <c r="G47" s="62"/>
      <c r="H47" s="63"/>
      <c r="I47" s="64"/>
      <c r="J47" s="65"/>
      <c r="K47" s="64"/>
      <c r="L47" s="66"/>
      <c r="M47" s="67"/>
      <c r="N47" s="76"/>
      <c r="O47" s="70">
        <f>O46</f>
        <v>685000</v>
      </c>
      <c r="P47" s="70">
        <f t="shared" ref="P47:V47" si="9">P46</f>
        <v>0</v>
      </c>
      <c r="Q47" s="70">
        <f t="shared" si="9"/>
        <v>0</v>
      </c>
      <c r="R47" s="70">
        <f t="shared" si="9"/>
        <v>0</v>
      </c>
      <c r="S47" s="70">
        <f t="shared" si="9"/>
        <v>0</v>
      </c>
      <c r="T47" s="70"/>
      <c r="U47" s="70">
        <f t="shared" si="9"/>
        <v>0</v>
      </c>
      <c r="V47" s="70">
        <f t="shared" si="9"/>
        <v>0</v>
      </c>
      <c r="W47" s="92">
        <f t="shared" si="0"/>
        <v>685000</v>
      </c>
    </row>
    <row r="48" spans="1:23" ht="12.75" customHeight="1" thickBot="1" x14ac:dyDescent="0.25">
      <c r="A48" s="7"/>
      <c r="B48" s="10"/>
      <c r="C48" s="9"/>
      <c r="D48" s="8"/>
      <c r="E48" s="80">
        <v>1401</v>
      </c>
      <c r="F48" s="61"/>
      <c r="G48" s="62"/>
      <c r="H48" s="63"/>
      <c r="I48" s="64">
        <v>0</v>
      </c>
      <c r="J48" s="65"/>
      <c r="K48" s="64"/>
      <c r="L48" s="66"/>
      <c r="M48" s="67"/>
      <c r="N48" s="64"/>
      <c r="O48" s="68">
        <v>31996200</v>
      </c>
      <c r="P48" s="68">
        <v>60292100</v>
      </c>
      <c r="Q48" s="68"/>
      <c r="R48" s="68"/>
      <c r="S48" s="68"/>
      <c r="T48" s="68"/>
      <c r="U48" s="68"/>
      <c r="V48" s="68"/>
      <c r="W48" s="23">
        <f t="shared" si="0"/>
        <v>92288300</v>
      </c>
    </row>
    <row r="49" spans="1:23" s="44" customFormat="1" ht="12.75" customHeight="1" thickBot="1" x14ac:dyDescent="0.25">
      <c r="A49" s="45"/>
      <c r="B49" s="71"/>
      <c r="C49" s="72"/>
      <c r="D49" s="73"/>
      <c r="E49" s="83" t="s">
        <v>22</v>
      </c>
      <c r="F49" s="84"/>
      <c r="G49" s="85"/>
      <c r="H49" s="86"/>
      <c r="I49" s="87"/>
      <c r="J49" s="88"/>
      <c r="K49" s="87"/>
      <c r="L49" s="89"/>
      <c r="M49" s="90"/>
      <c r="N49" s="87"/>
      <c r="O49" s="91">
        <f>O48</f>
        <v>31996200</v>
      </c>
      <c r="P49" s="91">
        <f t="shared" ref="P49:V49" si="10">P48</f>
        <v>60292100</v>
      </c>
      <c r="Q49" s="91">
        <f t="shared" si="10"/>
        <v>0</v>
      </c>
      <c r="R49" s="91">
        <f t="shared" si="10"/>
        <v>0</v>
      </c>
      <c r="S49" s="91">
        <f t="shared" si="10"/>
        <v>0</v>
      </c>
      <c r="T49" s="91"/>
      <c r="U49" s="91">
        <f t="shared" si="10"/>
        <v>0</v>
      </c>
      <c r="V49" s="91">
        <f t="shared" si="10"/>
        <v>0</v>
      </c>
      <c r="W49" s="92">
        <f t="shared" si="0"/>
        <v>92288300</v>
      </c>
    </row>
    <row r="50" spans="1:23" ht="12.75" customHeight="1" thickBot="1" x14ac:dyDescent="0.25">
      <c r="A50" s="7"/>
      <c r="B50" s="6"/>
      <c r="C50" s="5"/>
      <c r="D50" s="4"/>
      <c r="E50" s="81"/>
      <c r="F50" s="5"/>
      <c r="G50" s="5"/>
      <c r="H50" s="5"/>
      <c r="I50" s="81"/>
      <c r="J50" s="81"/>
      <c r="K50" s="81"/>
      <c r="L50" s="81"/>
      <c r="M50" s="81"/>
      <c r="N50" s="81"/>
      <c r="O50" s="82">
        <f>O14+O16+O18+O24+O28+O34+O36+O42+O45+O47+O49</f>
        <v>430508950</v>
      </c>
      <c r="P50" s="82">
        <f t="shared" ref="P50:V50" si="11">P14+P16+P18+P24+P28+P34+P36+P42+P45+P47+P49</f>
        <v>544501200</v>
      </c>
      <c r="Q50" s="82">
        <f t="shared" si="11"/>
        <v>18002900</v>
      </c>
      <c r="R50" s="82">
        <f t="shared" si="11"/>
        <v>130494300</v>
      </c>
      <c r="S50" s="82">
        <f t="shared" si="11"/>
        <v>51206300</v>
      </c>
      <c r="T50" s="82"/>
      <c r="U50" s="82">
        <f t="shared" si="11"/>
        <v>633900</v>
      </c>
      <c r="V50" s="82">
        <f t="shared" si="11"/>
        <v>5409100</v>
      </c>
      <c r="W50" s="92">
        <f t="shared" si="0"/>
        <v>1180756650</v>
      </c>
    </row>
    <row r="51" spans="1:23" ht="12.75" customHeight="1" x14ac:dyDescent="0.2">
      <c r="A51" s="2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printOptions gridLines="1"/>
  <pageMargins left="0.75" right="0.75" top="1" bottom="1" header="0.5" footer="0.5"/>
  <pageSetup scale="99" fitToHeight="0" orientation="landscape" verticalDpi="0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справка об исполнении_6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khayauri_da</dc:creator>
  <cp:lastModifiedBy>bondarenko_nn</cp:lastModifiedBy>
  <cp:lastPrinted>2018-11-13T13:17:21Z</cp:lastPrinted>
  <dcterms:created xsi:type="dcterms:W3CDTF">2015-11-12T06:21:02Z</dcterms:created>
  <dcterms:modified xsi:type="dcterms:W3CDTF">2018-11-14T12:10:27Z</dcterms:modified>
</cp:coreProperties>
</file>